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65" activeTab="0"/>
  </bookViews>
  <sheets>
    <sheet name="Summary" sheetId="1" r:id="rId1"/>
    <sheet name="Existing" sheetId="2" r:id="rId2"/>
    <sheet name="Proposed" sheetId="3" r:id="rId3"/>
    <sheet name="Noise chapters" sheetId="4" r:id="rId4"/>
  </sheets>
  <definedNames>
    <definedName name="_xlnm.Print_Area" localSheetId="1">'Existing'!$B$1:$F$56</definedName>
    <definedName name="_xlnm.Print_Area" localSheetId="2">'Proposed'!$B$1:$F$55</definedName>
    <definedName name="_xlnm.Print_Area" localSheetId="0">'Summary'!$B$2:$F$30</definedName>
  </definedNames>
  <calcPr fullCalcOnLoad="1"/>
</workbook>
</file>

<file path=xl/sharedStrings.xml><?xml version="1.0" encoding="utf-8"?>
<sst xmlns="http://schemas.openxmlformats.org/spreadsheetml/2006/main" count="184" uniqueCount="91">
  <si>
    <t>Departing passenger</t>
  </si>
  <si>
    <t>Parking</t>
  </si>
  <si>
    <t>Revenue</t>
  </si>
  <si>
    <t>Total</t>
  </si>
  <si>
    <t>Peak</t>
  </si>
  <si>
    <t>Emissions</t>
  </si>
  <si>
    <t>Chapter 2</t>
  </si>
  <si>
    <t>Chapter 3 High</t>
  </si>
  <si>
    <t>Chapter 3 Base</t>
  </si>
  <si>
    <t>Chapter 4 Base</t>
  </si>
  <si>
    <t>Total Noise charge</t>
  </si>
  <si>
    <t>ANS - Per Metric Tonne</t>
  </si>
  <si>
    <t>Total ANS</t>
  </si>
  <si>
    <t>Total Landing</t>
  </si>
  <si>
    <t>Landings</t>
  </si>
  <si>
    <t>Kg of NOx</t>
  </si>
  <si>
    <t>Units of 15 minutes</t>
  </si>
  <si>
    <t>Traffic</t>
  </si>
  <si>
    <t>Units</t>
  </si>
  <si>
    <t>Volume</t>
  </si>
  <si>
    <t>Charge</t>
  </si>
  <si>
    <t>£</t>
  </si>
  <si>
    <t>Landing Charge</t>
  </si>
  <si>
    <t>Departing OD Passenger Charge</t>
  </si>
  <si>
    <t>Remote Stand Rebate</t>
  </si>
  <si>
    <t>Parking Charge</t>
  </si>
  <si>
    <t>Terminal Pax Flights: Total Revenue</t>
  </si>
  <si>
    <t>Departing passenger charge</t>
  </si>
  <si>
    <t>Chapter 4 High</t>
  </si>
  <si>
    <t>Chapter 4 Minus</t>
  </si>
  <si>
    <t>Departing Transfer Passenger Charge</t>
  </si>
  <si>
    <t>Departing Transit Passenger Charge</t>
  </si>
  <si>
    <t>Europe</t>
  </si>
  <si>
    <t>Other</t>
  </si>
  <si>
    <t>Existing</t>
  </si>
  <si>
    <t>Proposed</t>
  </si>
  <si>
    <t>Variance</t>
  </si>
  <si>
    <t>Summary</t>
  </si>
  <si>
    <t>ANS</t>
  </si>
  <si>
    <t>Disclaimer</t>
  </si>
  <si>
    <t>ANS - Per movement</t>
  </si>
  <si>
    <t>Narrow body chargeable periods</t>
  </si>
  <si>
    <t>Wide body chargeable periods</t>
  </si>
  <si>
    <t>Existing Structure based on 2015</t>
  </si>
  <si>
    <t>UK</t>
  </si>
  <si>
    <t>Chapter 3</t>
  </si>
  <si>
    <t>Chapter 14 High</t>
  </si>
  <si>
    <t>Chapter 14 Base</t>
  </si>
  <si>
    <t>Chapter 14 Low</t>
  </si>
  <si>
    <t>Landing</t>
  </si>
  <si>
    <t>Note: a negative number is a reduction in charges</t>
  </si>
  <si>
    <t>This spreadsheet is provided solely to you, to provide an indicative picture of the potential impact of Heathrow Airport Limited's proposed new fee structure (which is under consultation and may be subject to change). This forecast work has been undertaken so that we might show the comparative potential impact (rather than actual) of the proposal based on historical movement data and for no other purpose. The recipient should note that it is best placed to determine the nature of its future conduct and the implications of the proposed new fee structure as a result of that conduct. HAL will not accept any responsibility or liability for the accuracy or correctness of the forecast, figures provided or estimate calculations nor any assumptions that may be drawn from them. This information is provided as an indicative estimate only and as such airlines are advised to conduct their own forecasts and analysis of the potential impact of the proposed new fee structure and draw their own conclusions.</t>
  </si>
  <si>
    <t>Airline</t>
  </si>
  <si>
    <t>Instructions</t>
  </si>
  <si>
    <t>1)</t>
  </si>
  <si>
    <t>Input into the yellow sections</t>
  </si>
  <si>
    <t>2)</t>
  </si>
  <si>
    <t>Both tab sheets "Existing" and "Proposed" are required to be completed</t>
  </si>
  <si>
    <t>3)</t>
  </si>
  <si>
    <t>Landing charges:</t>
  </si>
  <si>
    <t>Input total amount of emissions i.e. kg of NOx</t>
  </si>
  <si>
    <t>Passenger charges:</t>
  </si>
  <si>
    <t>Input total (arriving and departing) passengers using a remote stand</t>
  </si>
  <si>
    <t>Parking charges:</t>
  </si>
  <si>
    <t>Input total number of departing passengers for the specific destination type and type of passenger i.e. point to point or transfer</t>
  </si>
  <si>
    <t>Proposed Structure based on 2015 (illustrative)</t>
  </si>
  <si>
    <t>Departing Pax</t>
  </si>
  <si>
    <t>Departing and arriving Pax</t>
  </si>
  <si>
    <t xml:space="preserve">Input total metric tonnes for ANS </t>
  </si>
  <si>
    <t>Current</t>
  </si>
  <si>
    <t>Noise chapter</t>
  </si>
  <si>
    <t>Cumulative EPNdB reduction from ICAO Chpt 3 std</t>
  </si>
  <si>
    <t>Chapter 3 high</t>
  </si>
  <si>
    <t>0 or more</t>
  </si>
  <si>
    <t>Chapter 3 base</t>
  </si>
  <si>
    <t>5 or more</t>
  </si>
  <si>
    <t>Chapter 4 high</t>
  </si>
  <si>
    <t>10 or more</t>
  </si>
  <si>
    <t>Chapter 4 base</t>
  </si>
  <si>
    <t>15 or more</t>
  </si>
  <si>
    <t>Chapter 14 high</t>
  </si>
  <si>
    <t>17 or more</t>
  </si>
  <si>
    <t>Chapter 4 low</t>
  </si>
  <si>
    <t>20 or more</t>
  </si>
  <si>
    <t>Chapter 14 base</t>
  </si>
  <si>
    <t>Chapter 14 low</t>
  </si>
  <si>
    <t>23 or more</t>
  </si>
  <si>
    <t>Noise chapter certification notes</t>
  </si>
  <si>
    <t>Input number of arriving aircraft under the relevant noise chapter (see note Noise chapters tab sheet)</t>
  </si>
  <si>
    <t>Input the total chargeable 15 minute periods by type of aircraft i.e. narrow bodied and wide bodied after the free period</t>
  </si>
  <si>
    <t xml:space="preserve">Noise levels (EPNdB) are measured at three points during the certification of an aircraft (or variant): 
1) Fly – over: 6.5 km from the brake release point, under take–off flight path
2) Sideline: the highest noise measurement recorded at any point 450 m from the runway axis during take off
3) Approach: 2km from the runway threshold, under the approach flight path. 
Cumulative values are derived from the arithmetic sum of the three certification points and are used to define the Chapter Standard. 
The three certification points (take-off, sideline, approach) are compared with the noise limits as defined in ICAO Annex 16 to establish compliance with chapter standards.  ICAO limits vary with maximum take-off weight in order that aircraft are treated comparably considering their size (weight). 
Certification depends on noise emissions relative to aircraft weight: a large aircraft with a large margin can still produce more noise than a smaller aircraft with a smaller margin.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</si>
</sst>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quot;#,##0.00"/>
    <numFmt numFmtId="167" formatCode="&quot;£&quot;#,##0"/>
    <numFmt numFmtId="168" formatCode="&quot;£&quot;#,##0.0"/>
    <numFmt numFmtId="169" formatCode="&quot;£&quot;#,##0.000"/>
    <numFmt numFmtId="170" formatCode="#,##0.0000"/>
    <numFmt numFmtId="171" formatCode="#,##0.00000"/>
    <numFmt numFmtId="172" formatCode="#,##0.000000"/>
    <numFmt numFmtId="173" formatCode="#,##0.0000000"/>
    <numFmt numFmtId="174" formatCode="0.0%"/>
    <numFmt numFmtId="175" formatCode="0.000%"/>
    <numFmt numFmtId="176" formatCode="0.0"/>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41">
    <font>
      <sz val="10"/>
      <name val="Arial"/>
      <family val="0"/>
    </font>
    <font>
      <b/>
      <sz val="10"/>
      <name val="Arial"/>
      <family val="2"/>
    </font>
    <font>
      <u val="single"/>
      <sz val="10"/>
      <name val="Arial"/>
      <family val="2"/>
    </font>
    <font>
      <b/>
      <sz val="10"/>
      <color indexed="9"/>
      <name val="Arial"/>
      <family val="2"/>
    </font>
    <font>
      <sz val="8"/>
      <name val="Arial"/>
      <family val="2"/>
    </font>
    <font>
      <b/>
      <u val="single"/>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indexed="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7">
    <xf numFmtId="0" fontId="0" fillId="0" borderId="0" xfId="0" applyAlignment="1">
      <alignment/>
    </xf>
    <xf numFmtId="3" fontId="5" fillId="33" borderId="10" xfId="0" applyNumberFormat="1" applyFont="1" applyFill="1" applyBorder="1" applyAlignment="1" applyProtection="1">
      <alignment/>
      <protection/>
    </xf>
    <xf numFmtId="3" fontId="5" fillId="33" borderId="11" xfId="0" applyNumberFormat="1" applyFont="1" applyFill="1" applyBorder="1" applyAlignment="1" applyProtection="1">
      <alignment/>
      <protection/>
    </xf>
    <xf numFmtId="3" fontId="0" fillId="33" borderId="11" xfId="0" applyNumberFormat="1" applyFill="1" applyBorder="1" applyAlignment="1" applyProtection="1">
      <alignment/>
      <protection/>
    </xf>
    <xf numFmtId="3" fontId="0" fillId="33" borderId="12" xfId="0" applyNumberFormat="1" applyFill="1" applyBorder="1" applyAlignment="1" applyProtection="1">
      <alignment/>
      <protection/>
    </xf>
    <xf numFmtId="3" fontId="0" fillId="33" borderId="0" xfId="0" applyNumberFormat="1" applyFill="1" applyAlignment="1" applyProtection="1">
      <alignment/>
      <protection/>
    </xf>
    <xf numFmtId="3" fontId="0" fillId="33" borderId="0" xfId="0" applyNumberFormat="1" applyFill="1" applyAlignment="1" applyProtection="1">
      <alignment horizontal="center"/>
      <protection/>
    </xf>
    <xf numFmtId="3" fontId="1" fillId="33" borderId="10" xfId="0" applyNumberFormat="1" applyFont="1" applyFill="1" applyBorder="1" applyAlignment="1" applyProtection="1">
      <alignment/>
      <protection/>
    </xf>
    <xf numFmtId="3" fontId="1" fillId="33" borderId="12" xfId="0" applyNumberFormat="1" applyFont="1" applyFill="1" applyBorder="1" applyAlignment="1" applyProtection="1">
      <alignment/>
      <protection/>
    </xf>
    <xf numFmtId="3" fontId="1" fillId="33" borderId="11" xfId="0" applyNumberFormat="1" applyFont="1" applyFill="1" applyBorder="1" applyAlignment="1" applyProtection="1">
      <alignment/>
      <protection/>
    </xf>
    <xf numFmtId="3" fontId="1" fillId="33" borderId="13" xfId="0" applyNumberFormat="1" applyFont="1" applyFill="1" applyBorder="1" applyAlignment="1" applyProtection="1">
      <alignment/>
      <protection/>
    </xf>
    <xf numFmtId="3" fontId="1" fillId="33" borderId="14" xfId="0" applyNumberFormat="1" applyFont="1" applyFill="1" applyBorder="1" applyAlignment="1" applyProtection="1">
      <alignment/>
      <protection/>
    </xf>
    <xf numFmtId="3" fontId="1" fillId="33" borderId="15" xfId="0" applyNumberFormat="1" applyFont="1" applyFill="1" applyBorder="1" applyAlignment="1" applyProtection="1">
      <alignment/>
      <protection/>
    </xf>
    <xf numFmtId="3" fontId="1" fillId="33" borderId="15" xfId="0" applyNumberFormat="1" applyFont="1" applyFill="1" applyBorder="1" applyAlignment="1" applyProtection="1">
      <alignment horizontal="center"/>
      <protection/>
    </xf>
    <xf numFmtId="3" fontId="1" fillId="33" borderId="16" xfId="0" applyNumberFormat="1" applyFont="1" applyFill="1" applyBorder="1" applyAlignment="1" applyProtection="1">
      <alignment horizontal="center"/>
      <protection/>
    </xf>
    <xf numFmtId="3" fontId="1" fillId="33" borderId="17" xfId="0" applyNumberFormat="1" applyFont="1" applyFill="1" applyBorder="1" applyAlignment="1" applyProtection="1">
      <alignment horizontal="center"/>
      <protection/>
    </xf>
    <xf numFmtId="3" fontId="0" fillId="33" borderId="18" xfId="0" applyNumberFormat="1" applyFill="1" applyBorder="1" applyAlignment="1" applyProtection="1">
      <alignment/>
      <protection/>
    </xf>
    <xf numFmtId="3" fontId="0" fillId="33" borderId="19" xfId="0" applyNumberFormat="1" applyFill="1" applyBorder="1" applyAlignment="1" applyProtection="1">
      <alignment/>
      <protection/>
    </xf>
    <xf numFmtId="3" fontId="0" fillId="33" borderId="0" xfId="0" applyNumberFormat="1" applyFill="1" applyBorder="1" applyAlignment="1" applyProtection="1">
      <alignment/>
      <protection/>
    </xf>
    <xf numFmtId="177" fontId="0" fillId="33" borderId="19" xfId="0" applyNumberFormat="1" applyFill="1" applyBorder="1" applyAlignment="1" applyProtection="1">
      <alignment/>
      <protection/>
    </xf>
    <xf numFmtId="3" fontId="1" fillId="33" borderId="20" xfId="0" applyNumberFormat="1" applyFont="1" applyFill="1" applyBorder="1" applyAlignment="1" applyProtection="1">
      <alignment/>
      <protection/>
    </xf>
    <xf numFmtId="3" fontId="1" fillId="33" borderId="21" xfId="0" applyNumberFormat="1" applyFont="1" applyFill="1" applyBorder="1" applyAlignment="1" applyProtection="1">
      <alignment/>
      <protection/>
    </xf>
    <xf numFmtId="177" fontId="1" fillId="33" borderId="21" xfId="0" applyNumberFormat="1" applyFont="1" applyFill="1" applyBorder="1" applyAlignment="1" applyProtection="1">
      <alignment/>
      <protection/>
    </xf>
    <xf numFmtId="3" fontId="6" fillId="33" borderId="0" xfId="0" applyNumberFormat="1" applyFont="1" applyFill="1" applyAlignment="1" applyProtection="1">
      <alignment/>
      <protection/>
    </xf>
    <xf numFmtId="3" fontId="0" fillId="33" borderId="22" xfId="0" applyNumberFormat="1" applyFont="1" applyFill="1" applyBorder="1" applyAlignment="1" applyProtection="1">
      <alignment/>
      <protection/>
    </xf>
    <xf numFmtId="3" fontId="0" fillId="33" borderId="22" xfId="0" applyNumberFormat="1" applyFill="1" applyBorder="1" applyAlignment="1" applyProtection="1">
      <alignment/>
      <protection/>
    </xf>
    <xf numFmtId="3" fontId="0" fillId="33" borderId="23" xfId="0" applyNumberFormat="1" applyFill="1" applyBorder="1" applyAlignment="1" applyProtection="1">
      <alignment/>
      <protection/>
    </xf>
    <xf numFmtId="3" fontId="0" fillId="33" borderId="18"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4" xfId="0" applyNumberFormat="1" applyFill="1" applyBorder="1" applyAlignment="1" applyProtection="1">
      <alignment/>
      <protection/>
    </xf>
    <xf numFmtId="3" fontId="0" fillId="33" borderId="0" xfId="0" applyNumberFormat="1" applyFont="1" applyFill="1" applyBorder="1" applyAlignment="1" applyProtection="1">
      <alignment horizontal="left" indent="1"/>
      <protection/>
    </xf>
    <xf numFmtId="3" fontId="0" fillId="33" borderId="14" xfId="0" applyNumberFormat="1" applyFill="1" applyBorder="1" applyAlignment="1" applyProtection="1">
      <alignment/>
      <protection/>
    </xf>
    <xf numFmtId="3" fontId="2" fillId="33" borderId="0" xfId="0" applyNumberFormat="1" applyFont="1" applyFill="1" applyAlignment="1" applyProtection="1">
      <alignment/>
      <protection/>
    </xf>
    <xf numFmtId="3" fontId="0" fillId="34" borderId="0" xfId="0" applyNumberFormat="1" applyFill="1" applyAlignment="1" applyProtection="1">
      <alignment/>
      <protection/>
    </xf>
    <xf numFmtId="3" fontId="0" fillId="34" borderId="0" xfId="0" applyNumberFormat="1" applyFill="1" applyBorder="1" applyAlignment="1" applyProtection="1">
      <alignment/>
      <protection/>
    </xf>
    <xf numFmtId="0" fontId="1" fillId="34" borderId="0" xfId="0" applyFont="1" applyFill="1" applyBorder="1" applyAlignment="1" applyProtection="1">
      <alignment vertical="center" wrapText="1"/>
      <protection/>
    </xf>
    <xf numFmtId="0" fontId="0" fillId="34" borderId="0" xfId="0" applyFont="1" applyFill="1" applyBorder="1" applyAlignment="1" applyProtection="1">
      <alignment vertical="center" wrapText="1"/>
      <protection/>
    </xf>
    <xf numFmtId="0" fontId="0" fillId="33" borderId="0" xfId="0" applyFill="1" applyAlignment="1" applyProtection="1">
      <alignment/>
      <protection/>
    </xf>
    <xf numFmtId="3" fontId="1" fillId="33" borderId="0" xfId="0" applyNumberFormat="1" applyFont="1" applyFill="1" applyAlignment="1" applyProtection="1">
      <alignment/>
      <protection/>
    </xf>
    <xf numFmtId="3" fontId="1" fillId="33" borderId="11" xfId="0" applyNumberFormat="1" applyFont="1" applyFill="1" applyBorder="1" applyAlignment="1" applyProtection="1">
      <alignment horizontal="center"/>
      <protection/>
    </xf>
    <xf numFmtId="3" fontId="1" fillId="33" borderId="12" xfId="0" applyNumberFormat="1" applyFont="1" applyFill="1" applyBorder="1" applyAlignment="1" applyProtection="1">
      <alignment horizontal="center"/>
      <protection/>
    </xf>
    <xf numFmtId="3" fontId="2" fillId="33" borderId="10" xfId="0" applyNumberFormat="1" applyFont="1" applyFill="1" applyBorder="1" applyAlignment="1" applyProtection="1">
      <alignment/>
      <protection/>
    </xf>
    <xf numFmtId="3" fontId="2" fillId="33" borderId="11" xfId="0" applyNumberFormat="1" applyFont="1" applyFill="1" applyBorder="1" applyAlignment="1" applyProtection="1">
      <alignment/>
      <protection/>
    </xf>
    <xf numFmtId="4" fontId="0" fillId="33" borderId="0" xfId="0" applyNumberFormat="1" applyFill="1" applyBorder="1" applyAlignment="1" applyProtection="1">
      <alignment horizontal="right"/>
      <protection/>
    </xf>
    <xf numFmtId="3" fontId="0" fillId="33" borderId="20" xfId="0" applyNumberFormat="1" applyFill="1" applyBorder="1" applyAlignment="1" applyProtection="1">
      <alignment/>
      <protection/>
    </xf>
    <xf numFmtId="3" fontId="0" fillId="33" borderId="22" xfId="0" applyNumberFormat="1" applyFill="1" applyBorder="1" applyAlignment="1" applyProtection="1">
      <alignment horizontal="right"/>
      <protection/>
    </xf>
    <xf numFmtId="3" fontId="0" fillId="33" borderId="0" xfId="0" applyNumberFormat="1" applyFill="1" applyBorder="1" applyAlignment="1" applyProtection="1">
      <alignment horizontal="right"/>
      <protection/>
    </xf>
    <xf numFmtId="4" fontId="0" fillId="33" borderId="22" xfId="0" applyNumberFormat="1" applyFill="1" applyBorder="1" applyAlignment="1" applyProtection="1">
      <alignment horizontal="right"/>
      <protection/>
    </xf>
    <xf numFmtId="3" fontId="1" fillId="33" borderId="22" xfId="0" applyNumberFormat="1" applyFont="1" applyFill="1" applyBorder="1" applyAlignment="1" applyProtection="1">
      <alignment/>
      <protection/>
    </xf>
    <xf numFmtId="3" fontId="1" fillId="33" borderId="22" xfId="0" applyNumberFormat="1" applyFont="1" applyFill="1" applyBorder="1" applyAlignment="1" applyProtection="1">
      <alignment horizontal="right"/>
      <protection/>
    </xf>
    <xf numFmtId="3" fontId="1" fillId="33" borderId="23" xfId="0" applyNumberFormat="1" applyFont="1" applyFill="1" applyBorder="1" applyAlignment="1" applyProtection="1">
      <alignment/>
      <protection/>
    </xf>
    <xf numFmtId="3" fontId="1" fillId="33" borderId="18" xfId="0" applyNumberFormat="1" applyFont="1" applyFill="1" applyBorder="1" applyAlignment="1" applyProtection="1">
      <alignment horizontal="center"/>
      <protection/>
    </xf>
    <xf numFmtId="3" fontId="1" fillId="33" borderId="0" xfId="0" applyNumberFormat="1" applyFont="1" applyFill="1" applyBorder="1" applyAlignment="1" applyProtection="1">
      <alignment horizontal="center"/>
      <protection/>
    </xf>
    <xf numFmtId="3" fontId="1" fillId="33" borderId="24" xfId="0" applyNumberFormat="1" applyFont="1" applyFill="1" applyBorder="1" applyAlignment="1" applyProtection="1">
      <alignment horizontal="center"/>
      <protection/>
    </xf>
    <xf numFmtId="3" fontId="2" fillId="33" borderId="18"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center"/>
      <protection/>
    </xf>
    <xf numFmtId="3" fontId="0" fillId="33" borderId="24" xfId="0" applyNumberFormat="1" applyFont="1" applyFill="1" applyBorder="1" applyAlignment="1" applyProtection="1">
      <alignment horizontal="center"/>
      <protection/>
    </xf>
    <xf numFmtId="3" fontId="0" fillId="33" borderId="18"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left"/>
      <protection/>
    </xf>
    <xf numFmtId="4" fontId="0" fillId="33" borderId="0" xfId="0" applyNumberFormat="1" applyFont="1" applyFill="1" applyBorder="1" applyAlignment="1" applyProtection="1">
      <alignment horizontal="right"/>
      <protection/>
    </xf>
    <xf numFmtId="3" fontId="0" fillId="33" borderId="24" xfId="0" applyNumberFormat="1" applyFont="1" applyFill="1" applyBorder="1" applyAlignment="1" applyProtection="1">
      <alignment horizontal="right"/>
      <protection/>
    </xf>
    <xf numFmtId="3" fontId="0" fillId="33" borderId="20" xfId="0" applyNumberFormat="1" applyFont="1" applyFill="1" applyBorder="1" applyAlignment="1" applyProtection="1">
      <alignment horizontal="left"/>
      <protection/>
    </xf>
    <xf numFmtId="3" fontId="0" fillId="33" borderId="22" xfId="0" applyNumberFormat="1" applyFont="1" applyFill="1" applyBorder="1" applyAlignment="1" applyProtection="1">
      <alignment horizontal="center"/>
      <protection/>
    </xf>
    <xf numFmtId="3" fontId="0" fillId="33" borderId="22" xfId="0" applyNumberFormat="1" applyFont="1" applyFill="1" applyBorder="1" applyAlignment="1" applyProtection="1">
      <alignment horizontal="right"/>
      <protection/>
    </xf>
    <xf numFmtId="4" fontId="0" fillId="33" borderId="22" xfId="0" applyNumberFormat="1" applyFont="1" applyFill="1" applyBorder="1" applyAlignment="1" applyProtection="1">
      <alignment horizontal="right"/>
      <protection/>
    </xf>
    <xf numFmtId="3" fontId="0" fillId="33" borderId="23" xfId="0" applyNumberFormat="1" applyFont="1" applyFill="1" applyBorder="1" applyAlignment="1" applyProtection="1">
      <alignment horizontal="right"/>
      <protection/>
    </xf>
    <xf numFmtId="3" fontId="0" fillId="33" borderId="0" xfId="0" applyNumberFormat="1" applyFont="1" applyFill="1" applyBorder="1" applyAlignment="1" applyProtection="1">
      <alignment horizontal="right"/>
      <protection/>
    </xf>
    <xf numFmtId="1" fontId="0" fillId="33" borderId="0" xfId="0" applyNumberFormat="1" applyFill="1" applyAlignment="1" applyProtection="1">
      <alignment/>
      <protection/>
    </xf>
    <xf numFmtId="3" fontId="0" fillId="33" borderId="22" xfId="0" applyNumberFormat="1" applyFont="1" applyFill="1" applyBorder="1" applyAlignment="1" applyProtection="1">
      <alignment horizontal="left"/>
      <protection/>
    </xf>
    <xf numFmtId="4" fontId="0" fillId="33" borderId="0" xfId="0" applyNumberFormat="1" applyFill="1" applyBorder="1" applyAlignment="1" applyProtection="1">
      <alignment/>
      <protection/>
    </xf>
    <xf numFmtId="3" fontId="0" fillId="33" borderId="16" xfId="0" applyNumberFormat="1" applyFill="1" applyBorder="1" applyAlignment="1" applyProtection="1">
      <alignment/>
      <protection/>
    </xf>
    <xf numFmtId="3" fontId="1" fillId="33" borderId="16" xfId="0" applyNumberFormat="1" applyFont="1" applyFill="1" applyBorder="1" applyAlignment="1" applyProtection="1">
      <alignment/>
      <protection/>
    </xf>
    <xf numFmtId="3" fontId="0" fillId="35" borderId="0" xfId="0" applyNumberFormat="1" applyFill="1" applyBorder="1" applyAlignment="1" applyProtection="1">
      <alignment/>
      <protection locked="0"/>
    </xf>
    <xf numFmtId="3" fontId="0" fillId="35" borderId="22" xfId="0" applyNumberFormat="1" applyFill="1" applyBorder="1" applyAlignment="1" applyProtection="1">
      <alignment/>
      <protection locked="0"/>
    </xf>
    <xf numFmtId="3" fontId="0" fillId="35" borderId="0" xfId="0" applyNumberFormat="1" applyFont="1" applyFill="1" applyBorder="1" applyAlignment="1" applyProtection="1">
      <alignment horizontal="right"/>
      <protection locked="0"/>
    </xf>
    <xf numFmtId="3" fontId="0" fillId="35" borderId="22" xfId="0" applyNumberFormat="1" applyFont="1" applyFill="1" applyBorder="1" applyAlignment="1" applyProtection="1">
      <alignment horizontal="right"/>
      <protection locked="0"/>
    </xf>
    <xf numFmtId="3" fontId="5" fillId="34" borderId="0" xfId="0" applyNumberFormat="1" applyFont="1" applyFill="1" applyAlignment="1" applyProtection="1">
      <alignment/>
      <protection/>
    </xf>
    <xf numFmtId="0" fontId="1" fillId="36" borderId="21" xfId="0" applyFont="1" applyFill="1" applyBorder="1" applyAlignment="1" applyProtection="1">
      <alignment vertical="center" wrapText="1"/>
      <protection/>
    </xf>
    <xf numFmtId="0" fontId="0" fillId="34" borderId="21" xfId="0" applyFont="1" applyFill="1" applyBorder="1" applyAlignment="1" applyProtection="1">
      <alignment vertical="center" wrapText="1"/>
      <protection/>
    </xf>
    <xf numFmtId="3" fontId="0" fillId="34" borderId="0" xfId="0" applyNumberFormat="1" applyFont="1" applyFill="1" applyAlignment="1" applyProtection="1">
      <alignment/>
      <protection/>
    </xf>
    <xf numFmtId="0" fontId="0" fillId="34" borderId="0" xfId="0" applyFont="1" applyFill="1" applyAlignment="1" applyProtection="1">
      <alignment/>
      <protection/>
    </xf>
    <xf numFmtId="3" fontId="1" fillId="33" borderId="14" xfId="0" applyNumberFormat="1" applyFont="1" applyFill="1" applyBorder="1" applyAlignment="1" applyProtection="1">
      <alignment horizontal="justify" vertical="top" wrapText="1"/>
      <protection/>
    </xf>
    <xf numFmtId="3" fontId="1" fillId="33" borderId="16" xfId="0" applyNumberFormat="1" applyFont="1" applyFill="1" applyBorder="1" applyAlignment="1" applyProtection="1">
      <alignment horizontal="justify" vertical="top" wrapText="1"/>
      <protection/>
    </xf>
    <xf numFmtId="3" fontId="1" fillId="33" borderId="15" xfId="0" applyNumberFormat="1" applyFont="1" applyFill="1" applyBorder="1" applyAlignment="1" applyProtection="1">
      <alignment horizontal="justify" vertical="top" wrapText="1"/>
      <protection/>
    </xf>
    <xf numFmtId="3" fontId="3" fillId="37" borderId="0" xfId="0" applyNumberFormat="1" applyFont="1" applyFill="1" applyAlignment="1" applyProtection="1">
      <alignment horizontal="center"/>
      <protection/>
    </xf>
    <xf numFmtId="3" fontId="0" fillId="33" borderId="0" xfId="0" applyNumberFormat="1" applyFont="1" applyFill="1" applyBorder="1" applyAlignment="1" applyProtection="1">
      <alignment horizontal="left" vertical="top" wrapText="1" indent="1"/>
      <protection/>
    </xf>
    <xf numFmtId="3" fontId="0" fillId="33" borderId="24" xfId="0" applyNumberFormat="1" applyFont="1" applyFill="1" applyBorder="1" applyAlignment="1" applyProtection="1">
      <alignment horizontal="left" vertical="top" wrapText="1" indent="1"/>
      <protection/>
    </xf>
    <xf numFmtId="3" fontId="0" fillId="34" borderId="0" xfId="0" applyNumberFormat="1" applyFont="1" applyFill="1" applyBorder="1" applyAlignment="1" applyProtection="1">
      <alignment wrapText="1"/>
      <protection/>
    </xf>
    <xf numFmtId="0" fontId="0" fillId="34" borderId="0" xfId="0" applyFill="1" applyBorder="1" applyAlignment="1" applyProtection="1">
      <alignment wrapText="1"/>
      <protection/>
    </xf>
    <xf numFmtId="3" fontId="0" fillId="33" borderId="16" xfId="0" applyNumberFormat="1" applyFont="1" applyFill="1" applyBorder="1" applyAlignment="1" applyProtection="1">
      <alignment horizontal="left" vertical="top" wrapText="1" indent="1"/>
      <protection/>
    </xf>
    <xf numFmtId="3" fontId="0" fillId="33" borderId="15" xfId="0" applyNumberFormat="1" applyFont="1" applyFill="1" applyBorder="1" applyAlignment="1" applyProtection="1">
      <alignment horizontal="left" vertical="top" wrapText="1" indent="1"/>
      <protection/>
    </xf>
    <xf numFmtId="3" fontId="3" fillId="37" borderId="20" xfId="0" applyNumberFormat="1" applyFont="1" applyFill="1" applyBorder="1" applyAlignment="1" applyProtection="1">
      <alignment horizontal="center"/>
      <protection/>
    </xf>
    <xf numFmtId="3" fontId="3" fillId="37" borderId="22" xfId="0" applyNumberFormat="1" applyFont="1" applyFill="1" applyBorder="1" applyAlignment="1" applyProtection="1">
      <alignment horizontal="center"/>
      <protection/>
    </xf>
    <xf numFmtId="3" fontId="3" fillId="37" borderId="23" xfId="0" applyNumberFormat="1" applyFont="1" applyFill="1" applyBorder="1" applyAlignment="1" applyProtection="1">
      <alignment horizontal="center"/>
      <protection/>
    </xf>
    <xf numFmtId="3" fontId="1" fillId="33" borderId="11" xfId="0" applyNumberFormat="1" applyFont="1" applyFill="1" applyBorder="1" applyAlignment="1" applyProtection="1">
      <alignment horizontal="center"/>
      <protection/>
    </xf>
    <xf numFmtId="3" fontId="0" fillId="34" borderId="0" xfId="0" applyNumberFormat="1" applyFont="1" applyFill="1" applyAlignment="1" applyProtection="1">
      <alignment wrapText="1"/>
      <protection/>
    </xf>
    <xf numFmtId="0" fontId="0" fillId="34" borderId="0" xfId="0" applyFont="1" applyFill="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24</xdr:row>
      <xdr:rowOff>142875</xdr:rowOff>
    </xdr:from>
    <xdr:to>
      <xdr:col>5</xdr:col>
      <xdr:colOff>19050</xdr:colOff>
      <xdr:row>51</xdr:row>
      <xdr:rowOff>19050</xdr:rowOff>
    </xdr:to>
    <xdr:pic>
      <xdr:nvPicPr>
        <xdr:cNvPr id="1" name="Picture 1"/>
        <xdr:cNvPicPr preferRelativeResize="1">
          <a:picLocks noChangeAspect="1"/>
        </xdr:cNvPicPr>
      </xdr:nvPicPr>
      <xdr:blipFill>
        <a:blip r:embed="rId1"/>
        <a:stretch>
          <a:fillRect/>
        </a:stretch>
      </xdr:blipFill>
      <xdr:spPr>
        <a:xfrm>
          <a:off x="466725" y="4352925"/>
          <a:ext cx="5410200" cy="424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I59"/>
  <sheetViews>
    <sheetView tabSelected="1" zoomScalePageLayoutView="0" workbookViewId="0" topLeftCell="A1">
      <selection activeCell="A1" sqref="A1"/>
    </sheetView>
  </sheetViews>
  <sheetFormatPr defaultColWidth="9.140625" defaultRowHeight="12.75"/>
  <cols>
    <col min="1" max="1" width="4.421875" style="5" customWidth="1"/>
    <col min="2" max="2" width="3.421875" style="5" customWidth="1"/>
    <col min="3" max="3" width="53.8515625" style="5" customWidth="1"/>
    <col min="4" max="6" width="11.140625" style="5" customWidth="1"/>
    <col min="7" max="7" width="9.7109375" style="5" bestFit="1" customWidth="1"/>
    <col min="8" max="16384" width="9.140625" style="5" customWidth="1"/>
  </cols>
  <sheetData>
    <row r="2" spans="2:6" ht="12.75">
      <c r="B2" s="1" t="s">
        <v>39</v>
      </c>
      <c r="C2" s="2"/>
      <c r="D2" s="3"/>
      <c r="E2" s="3"/>
      <c r="F2" s="4"/>
    </row>
    <row r="3" spans="2:6" ht="143.25" customHeight="1">
      <c r="B3" s="81" t="s">
        <v>51</v>
      </c>
      <c r="C3" s="82"/>
      <c r="D3" s="82"/>
      <c r="E3" s="82"/>
      <c r="F3" s="83"/>
    </row>
    <row r="5" spans="2:6" ht="12.75">
      <c r="B5" s="84" t="s">
        <v>52</v>
      </c>
      <c r="C5" s="84"/>
      <c r="D5" s="84"/>
      <c r="E5" s="84"/>
      <c r="F5" s="84"/>
    </row>
    <row r="6" spans="3:6" ht="12.75">
      <c r="C6" s="6"/>
      <c r="D6" s="6"/>
      <c r="E6" s="6"/>
      <c r="F6" s="6"/>
    </row>
    <row r="7" spans="2:6" ht="12.75">
      <c r="B7" s="84" t="s">
        <v>37</v>
      </c>
      <c r="C7" s="84"/>
      <c r="D7" s="84"/>
      <c r="E7" s="84"/>
      <c r="F7" s="84"/>
    </row>
    <row r="9" spans="2:6" ht="12.75">
      <c r="B9" s="7"/>
      <c r="C9" s="8"/>
      <c r="D9" s="8" t="s">
        <v>34</v>
      </c>
      <c r="E9" s="9" t="s">
        <v>35</v>
      </c>
      <c r="F9" s="10" t="s">
        <v>36</v>
      </c>
    </row>
    <row r="10" spans="2:6" ht="12.75">
      <c r="B10" s="11"/>
      <c r="C10" s="12"/>
      <c r="D10" s="13" t="s">
        <v>21</v>
      </c>
      <c r="E10" s="14" t="s">
        <v>21</v>
      </c>
      <c r="F10" s="15" t="s">
        <v>21</v>
      </c>
    </row>
    <row r="11" spans="2:6" ht="12.75">
      <c r="B11" s="16" t="s">
        <v>49</v>
      </c>
      <c r="C11" s="16"/>
      <c r="D11" s="17">
        <f>Existing!F18+Existing!F20</f>
        <v>0</v>
      </c>
      <c r="E11" s="18">
        <f>Proposed!F18+Proposed!F20</f>
        <v>0</v>
      </c>
      <c r="F11" s="19">
        <f>E11-D11</f>
        <v>0</v>
      </c>
    </row>
    <row r="12" spans="2:6" ht="12.75">
      <c r="B12" s="16" t="s">
        <v>0</v>
      </c>
      <c r="C12" s="16"/>
      <c r="D12" s="17">
        <f>Existing!F47</f>
        <v>0</v>
      </c>
      <c r="E12" s="18">
        <f>Proposed!F46</f>
        <v>0</v>
      </c>
      <c r="F12" s="19">
        <f>E12-D12</f>
        <v>0</v>
      </c>
    </row>
    <row r="13" spans="2:6" ht="12.75">
      <c r="B13" s="16" t="s">
        <v>1</v>
      </c>
      <c r="C13" s="16"/>
      <c r="D13" s="17">
        <f>Existing!F53</f>
        <v>0</v>
      </c>
      <c r="E13" s="18">
        <f>Proposed!F52</f>
        <v>0</v>
      </c>
      <c r="F13" s="19">
        <f>E13-D13</f>
        <v>0</v>
      </c>
    </row>
    <row r="14" spans="2:6" ht="12.75">
      <c r="B14" s="16" t="s">
        <v>38</v>
      </c>
      <c r="C14" s="16"/>
      <c r="D14" s="17">
        <f>Existing!F24</f>
        <v>0</v>
      </c>
      <c r="E14" s="18">
        <v>0</v>
      </c>
      <c r="F14" s="19">
        <f>E14-D14</f>
        <v>0</v>
      </c>
    </row>
    <row r="15" spans="2:6" ht="12.75">
      <c r="B15" s="20" t="s">
        <v>3</v>
      </c>
      <c r="C15" s="20"/>
      <c r="D15" s="21">
        <f>SUM(D11:D14)</f>
        <v>0</v>
      </c>
      <c r="E15" s="21">
        <f>SUM(E11:E14)</f>
        <v>0</v>
      </c>
      <c r="F15" s="22">
        <f>SUM(F11:F14)</f>
        <v>0</v>
      </c>
    </row>
    <row r="17" ht="12.75">
      <c r="B17" s="23" t="s">
        <v>50</v>
      </c>
    </row>
    <row r="19" spans="2:6" ht="12.75">
      <c r="B19" s="20" t="s">
        <v>53</v>
      </c>
      <c r="C19" s="24"/>
      <c r="D19" s="25"/>
      <c r="E19" s="25"/>
      <c r="F19" s="26"/>
    </row>
    <row r="20" spans="2:6" ht="12.75">
      <c r="B20" s="27" t="s">
        <v>54</v>
      </c>
      <c r="C20" s="28" t="s">
        <v>55</v>
      </c>
      <c r="D20" s="18"/>
      <c r="E20" s="18"/>
      <c r="F20" s="29"/>
    </row>
    <row r="21" spans="2:6" ht="12.75">
      <c r="B21" s="27" t="s">
        <v>56</v>
      </c>
      <c r="C21" s="28" t="s">
        <v>57</v>
      </c>
      <c r="D21" s="18"/>
      <c r="E21" s="18"/>
      <c r="F21" s="29"/>
    </row>
    <row r="22" spans="2:6" ht="12.75">
      <c r="B22" s="27" t="s">
        <v>58</v>
      </c>
      <c r="C22" s="28" t="s">
        <v>59</v>
      </c>
      <c r="D22" s="18"/>
      <c r="E22" s="18"/>
      <c r="F22" s="29"/>
    </row>
    <row r="23" spans="2:6" ht="12.75">
      <c r="B23" s="16"/>
      <c r="C23" s="30" t="s">
        <v>88</v>
      </c>
      <c r="D23" s="18"/>
      <c r="E23" s="18"/>
      <c r="F23" s="29"/>
    </row>
    <row r="24" spans="2:6" ht="12.75">
      <c r="B24" s="16"/>
      <c r="C24" s="30" t="s">
        <v>60</v>
      </c>
      <c r="D24" s="18"/>
      <c r="E24" s="18"/>
      <c r="F24" s="29"/>
    </row>
    <row r="25" spans="2:6" ht="12.75">
      <c r="B25" s="16"/>
      <c r="C25" s="30" t="s">
        <v>68</v>
      </c>
      <c r="D25" s="18"/>
      <c r="E25" s="18"/>
      <c r="F25" s="29"/>
    </row>
    <row r="26" spans="2:6" ht="12.75">
      <c r="B26" s="16"/>
      <c r="C26" s="28" t="s">
        <v>61</v>
      </c>
      <c r="D26" s="18"/>
      <c r="E26" s="18"/>
      <c r="F26" s="29"/>
    </row>
    <row r="27" spans="2:6" ht="26.25" customHeight="1">
      <c r="B27" s="16"/>
      <c r="C27" s="85" t="s">
        <v>64</v>
      </c>
      <c r="D27" s="85"/>
      <c r="E27" s="85"/>
      <c r="F27" s="86"/>
    </row>
    <row r="28" spans="2:6" ht="12.75">
      <c r="B28" s="16"/>
      <c r="C28" s="85" t="s">
        <v>62</v>
      </c>
      <c r="D28" s="85"/>
      <c r="E28" s="85"/>
      <c r="F28" s="86"/>
    </row>
    <row r="29" spans="2:6" ht="12.75">
      <c r="B29" s="16"/>
      <c r="C29" s="28" t="s">
        <v>63</v>
      </c>
      <c r="D29" s="18"/>
      <c r="E29" s="18"/>
      <c r="F29" s="29"/>
    </row>
    <row r="30" spans="2:6" ht="28.5" customHeight="1">
      <c r="B30" s="31"/>
      <c r="C30" s="89" t="s">
        <v>89</v>
      </c>
      <c r="D30" s="89"/>
      <c r="E30" s="89"/>
      <c r="F30" s="90"/>
    </row>
    <row r="33" ht="12.75">
      <c r="B33" s="32"/>
    </row>
    <row r="34" spans="2:6" ht="12.75">
      <c r="B34" s="87"/>
      <c r="C34" s="88"/>
      <c r="D34" s="88"/>
      <c r="E34" s="88"/>
      <c r="F34" s="88"/>
    </row>
    <row r="35" spans="2:6" ht="12.75">
      <c r="B35" s="88"/>
      <c r="C35" s="88"/>
      <c r="D35" s="88"/>
      <c r="E35" s="88"/>
      <c r="F35" s="88"/>
    </row>
    <row r="36" spans="2:6" ht="12.75">
      <c r="B36" s="88"/>
      <c r="C36" s="88"/>
      <c r="D36" s="88"/>
      <c r="E36" s="88"/>
      <c r="F36" s="88"/>
    </row>
    <row r="37" spans="2:6" ht="12.75">
      <c r="B37" s="88"/>
      <c r="C37" s="88"/>
      <c r="D37" s="88"/>
      <c r="E37" s="88"/>
      <c r="F37" s="88"/>
    </row>
    <row r="38" spans="1:9" ht="12.75">
      <c r="A38" s="33"/>
      <c r="B38" s="88"/>
      <c r="C38" s="88"/>
      <c r="D38" s="88"/>
      <c r="E38" s="88"/>
      <c r="F38" s="88"/>
      <c r="G38" s="33"/>
      <c r="H38" s="33"/>
      <c r="I38" s="33"/>
    </row>
    <row r="39" spans="1:9" ht="12.75">
      <c r="A39" s="33"/>
      <c r="B39" s="88"/>
      <c r="C39" s="88"/>
      <c r="D39" s="88"/>
      <c r="E39" s="88"/>
      <c r="F39" s="88"/>
      <c r="G39" s="33"/>
      <c r="H39" s="33"/>
      <c r="I39" s="33"/>
    </row>
    <row r="40" spans="1:9" ht="12.75">
      <c r="A40" s="33"/>
      <c r="B40" s="88"/>
      <c r="C40" s="88"/>
      <c r="D40" s="88"/>
      <c r="E40" s="88"/>
      <c r="F40" s="88"/>
      <c r="G40" s="33"/>
      <c r="H40" s="33"/>
      <c r="I40" s="33"/>
    </row>
    <row r="41" spans="1:9" ht="12.75">
      <c r="A41" s="33"/>
      <c r="B41" s="88"/>
      <c r="C41" s="88"/>
      <c r="D41" s="88"/>
      <c r="E41" s="88"/>
      <c r="F41" s="88"/>
      <c r="G41" s="33"/>
      <c r="H41" s="33"/>
      <c r="I41" s="33"/>
    </row>
    <row r="42" spans="1:9" ht="12.75">
      <c r="A42" s="33"/>
      <c r="B42" s="88"/>
      <c r="C42" s="88"/>
      <c r="D42" s="88"/>
      <c r="E42" s="88"/>
      <c r="F42" s="88"/>
      <c r="G42" s="33"/>
      <c r="H42" s="33"/>
      <c r="I42" s="33"/>
    </row>
    <row r="43" spans="1:9" ht="12.75">
      <c r="A43" s="33"/>
      <c r="B43" s="88"/>
      <c r="C43" s="88"/>
      <c r="D43" s="88"/>
      <c r="E43" s="88"/>
      <c r="F43" s="88"/>
      <c r="G43" s="33"/>
      <c r="H43" s="33"/>
      <c r="I43" s="33"/>
    </row>
    <row r="44" spans="1:9" ht="12.75">
      <c r="A44" s="33"/>
      <c r="B44" s="88"/>
      <c r="C44" s="88"/>
      <c r="D44" s="88"/>
      <c r="E44" s="88"/>
      <c r="F44" s="88"/>
      <c r="G44" s="33"/>
      <c r="H44" s="33"/>
      <c r="I44" s="33"/>
    </row>
    <row r="45" spans="1:9" ht="12.75">
      <c r="A45" s="33"/>
      <c r="B45" s="88"/>
      <c r="C45" s="88"/>
      <c r="D45" s="88"/>
      <c r="E45" s="88"/>
      <c r="F45" s="88"/>
      <c r="G45" s="33"/>
      <c r="H45" s="33"/>
      <c r="I45" s="33"/>
    </row>
    <row r="46" spans="1:9" ht="12.75">
      <c r="A46" s="33"/>
      <c r="B46" s="88"/>
      <c r="C46" s="88"/>
      <c r="D46" s="88"/>
      <c r="E46" s="88"/>
      <c r="F46" s="88"/>
      <c r="G46" s="33"/>
      <c r="H46" s="33"/>
      <c r="I46" s="33"/>
    </row>
    <row r="47" spans="1:9" ht="12.75">
      <c r="A47" s="33"/>
      <c r="B47" s="34"/>
      <c r="C47" s="34"/>
      <c r="D47" s="34"/>
      <c r="E47" s="34"/>
      <c r="F47" s="34"/>
      <c r="G47" s="34"/>
      <c r="H47" s="33"/>
      <c r="I47" s="33"/>
    </row>
    <row r="48" spans="1:9" ht="12.75">
      <c r="A48" s="33"/>
      <c r="B48" s="34"/>
      <c r="C48" s="35"/>
      <c r="D48" s="35"/>
      <c r="E48" s="35"/>
      <c r="F48" s="35"/>
      <c r="G48" s="34"/>
      <c r="H48" s="33"/>
      <c r="I48" s="33"/>
    </row>
    <row r="49" spans="1:9" ht="12.75">
      <c r="A49" s="33"/>
      <c r="B49" s="34"/>
      <c r="C49" s="35"/>
      <c r="D49" s="35"/>
      <c r="E49" s="35"/>
      <c r="F49" s="35"/>
      <c r="G49" s="34"/>
      <c r="H49" s="33"/>
      <c r="I49" s="33"/>
    </row>
    <row r="50" spans="1:9" ht="12.75">
      <c r="A50" s="33"/>
      <c r="B50" s="34"/>
      <c r="C50" s="36"/>
      <c r="D50" s="36"/>
      <c r="E50" s="36"/>
      <c r="F50" s="36"/>
      <c r="G50" s="34"/>
      <c r="H50" s="33"/>
      <c r="I50" s="33"/>
    </row>
    <row r="51" spans="1:9" ht="12.75">
      <c r="A51" s="33"/>
      <c r="B51" s="34"/>
      <c r="C51" s="36"/>
      <c r="D51" s="36"/>
      <c r="E51" s="36"/>
      <c r="F51" s="36"/>
      <c r="G51" s="34"/>
      <c r="H51" s="33"/>
      <c r="I51" s="33"/>
    </row>
    <row r="52" spans="1:9" ht="12.75">
      <c r="A52" s="33"/>
      <c r="B52" s="34"/>
      <c r="C52" s="36"/>
      <c r="D52" s="36"/>
      <c r="E52" s="36"/>
      <c r="F52" s="36"/>
      <c r="G52" s="34"/>
      <c r="H52" s="33"/>
      <c r="I52" s="33"/>
    </row>
    <row r="53" spans="1:9" ht="12.75">
      <c r="A53" s="33"/>
      <c r="B53" s="34"/>
      <c r="C53" s="36"/>
      <c r="D53" s="36"/>
      <c r="E53" s="36"/>
      <c r="F53" s="36"/>
      <c r="G53" s="34"/>
      <c r="H53" s="33"/>
      <c r="I53" s="33"/>
    </row>
    <row r="54" spans="1:9" ht="12.75">
      <c r="A54" s="33"/>
      <c r="B54" s="34"/>
      <c r="C54" s="36"/>
      <c r="D54" s="36"/>
      <c r="E54" s="36"/>
      <c r="F54" s="36"/>
      <c r="G54" s="34"/>
      <c r="H54" s="33"/>
      <c r="I54" s="33"/>
    </row>
    <row r="55" spans="1:9" ht="12.75">
      <c r="A55" s="33"/>
      <c r="B55" s="34"/>
      <c r="C55" s="36"/>
      <c r="D55" s="36"/>
      <c r="E55" s="36"/>
      <c r="F55" s="36"/>
      <c r="G55" s="34"/>
      <c r="H55" s="33"/>
      <c r="I55" s="33"/>
    </row>
    <row r="56" spans="1:9" ht="12.75">
      <c r="A56" s="33"/>
      <c r="B56" s="34"/>
      <c r="C56" s="34"/>
      <c r="D56" s="34"/>
      <c r="E56" s="34"/>
      <c r="F56" s="34"/>
      <c r="G56" s="34"/>
      <c r="H56" s="33"/>
      <c r="I56" s="33"/>
    </row>
    <row r="57" spans="1:9" ht="12.75">
      <c r="A57" s="33"/>
      <c r="B57" s="34"/>
      <c r="C57" s="34"/>
      <c r="D57" s="34"/>
      <c r="E57" s="34"/>
      <c r="F57" s="34"/>
      <c r="G57" s="33"/>
      <c r="H57" s="33"/>
      <c r="I57" s="33"/>
    </row>
    <row r="58" spans="2:6" ht="12.75">
      <c r="B58" s="34"/>
      <c r="C58" s="34"/>
      <c r="D58" s="34"/>
      <c r="E58" s="34"/>
      <c r="F58" s="34"/>
    </row>
    <row r="59" spans="2:6" ht="12.75">
      <c r="B59" s="34"/>
      <c r="C59" s="34"/>
      <c r="D59" s="34"/>
      <c r="E59" s="34"/>
      <c r="F59" s="34"/>
    </row>
  </sheetData>
  <sheetProtection password="EDD5" sheet="1"/>
  <mergeCells count="7">
    <mergeCell ref="B3:F3"/>
    <mergeCell ref="B5:F5"/>
    <mergeCell ref="B7:F7"/>
    <mergeCell ref="C27:F27"/>
    <mergeCell ref="C28:F28"/>
    <mergeCell ref="B34:F46"/>
    <mergeCell ref="C30:F3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O55"/>
  <sheetViews>
    <sheetView zoomScale="80" zoomScaleNormal="80" zoomScalePageLayoutView="0" workbookViewId="0" topLeftCell="A1">
      <selection activeCell="A1" sqref="A1"/>
    </sheetView>
  </sheetViews>
  <sheetFormatPr defaultColWidth="9.140625" defaultRowHeight="12.75"/>
  <cols>
    <col min="1" max="1" width="4.00390625" style="5" customWidth="1"/>
    <col min="2" max="2" width="31.140625" style="5" customWidth="1"/>
    <col min="3" max="3" width="24.57421875" style="5" customWidth="1"/>
    <col min="4" max="6" width="12.7109375" style="5" customWidth="1"/>
    <col min="7" max="12" width="9.140625" style="37" customWidth="1"/>
    <col min="13" max="16384" width="9.140625" style="5" customWidth="1"/>
  </cols>
  <sheetData>
    <row r="1" spans="2:6" ht="12.75">
      <c r="B1" s="91" t="str">
        <f>Summary!B5</f>
        <v>Airline</v>
      </c>
      <c r="C1" s="92"/>
      <c r="D1" s="92"/>
      <c r="E1" s="92"/>
      <c r="F1" s="93"/>
    </row>
    <row r="3" spans="2:6" s="38" customFormat="1" ht="12.75">
      <c r="B3" s="91" t="s">
        <v>43</v>
      </c>
      <c r="C3" s="92"/>
      <c r="D3" s="92"/>
      <c r="E3" s="92"/>
      <c r="F3" s="93"/>
    </row>
    <row r="5" spans="2:6" s="38" customFormat="1" ht="12.75">
      <c r="B5" s="7"/>
      <c r="C5" s="94" t="s">
        <v>17</v>
      </c>
      <c r="D5" s="94"/>
      <c r="E5" s="39" t="s">
        <v>20</v>
      </c>
      <c r="F5" s="40" t="s">
        <v>2</v>
      </c>
    </row>
    <row r="6" spans="2:6" s="38" customFormat="1" ht="12.75">
      <c r="B6" s="11"/>
      <c r="C6" s="14" t="s">
        <v>18</v>
      </c>
      <c r="D6" s="14" t="s">
        <v>19</v>
      </c>
      <c r="E6" s="14" t="s">
        <v>21</v>
      </c>
      <c r="F6" s="13" t="s">
        <v>21</v>
      </c>
    </row>
    <row r="8" spans="2:6" ht="12.75">
      <c r="B8" s="91" t="s">
        <v>22</v>
      </c>
      <c r="C8" s="92"/>
      <c r="D8" s="92"/>
      <c r="E8" s="92"/>
      <c r="F8" s="93"/>
    </row>
    <row r="9" spans="2:6" ht="12.75">
      <c r="B9" s="16"/>
      <c r="C9" s="18"/>
      <c r="D9" s="18"/>
      <c r="E9" s="18"/>
      <c r="F9" s="29"/>
    </row>
    <row r="10" spans="2:6" ht="12.75">
      <c r="B10" s="41" t="s">
        <v>4</v>
      </c>
      <c r="C10" s="42"/>
      <c r="D10" s="3"/>
      <c r="E10" s="3"/>
      <c r="F10" s="4"/>
    </row>
    <row r="11" spans="2:6" ht="12.75">
      <c r="B11" s="16" t="s">
        <v>6</v>
      </c>
      <c r="C11" s="18" t="s">
        <v>14</v>
      </c>
      <c r="D11" s="72"/>
      <c r="E11" s="43">
        <v>8802.15</v>
      </c>
      <c r="F11" s="29">
        <f aca="true" t="shared" si="0" ref="F11:F16">D11*E11</f>
        <v>0</v>
      </c>
    </row>
    <row r="12" spans="2:6" ht="12.75">
      <c r="B12" s="16" t="s">
        <v>7</v>
      </c>
      <c r="C12" s="18" t="s">
        <v>14</v>
      </c>
      <c r="D12" s="72"/>
      <c r="E12" s="43">
        <v>8802.15</v>
      </c>
      <c r="F12" s="29">
        <f t="shared" si="0"/>
        <v>0</v>
      </c>
    </row>
    <row r="13" spans="2:6" ht="12.75">
      <c r="B13" s="16" t="s">
        <v>8</v>
      </c>
      <c r="C13" s="18" t="s">
        <v>14</v>
      </c>
      <c r="D13" s="72"/>
      <c r="E13" s="43">
        <v>2935.05</v>
      </c>
      <c r="F13" s="29">
        <f t="shared" si="0"/>
        <v>0</v>
      </c>
    </row>
    <row r="14" spans="2:6" ht="12.75">
      <c r="B14" s="16" t="s">
        <v>28</v>
      </c>
      <c r="C14" s="18" t="s">
        <v>14</v>
      </c>
      <c r="D14" s="72"/>
      <c r="E14" s="43">
        <v>1745.05</v>
      </c>
      <c r="F14" s="29">
        <f t="shared" si="0"/>
        <v>0</v>
      </c>
    </row>
    <row r="15" spans="2:6" ht="12.75">
      <c r="B15" s="16" t="s">
        <v>9</v>
      </c>
      <c r="C15" s="18" t="s">
        <v>14</v>
      </c>
      <c r="D15" s="72"/>
      <c r="E15" s="43">
        <v>1430.35</v>
      </c>
      <c r="F15" s="29">
        <f t="shared" si="0"/>
        <v>0</v>
      </c>
    </row>
    <row r="16" spans="2:6" ht="12.75">
      <c r="B16" s="16" t="s">
        <v>29</v>
      </c>
      <c r="C16" s="18" t="s">
        <v>14</v>
      </c>
      <c r="D16" s="72"/>
      <c r="E16" s="43">
        <v>836.2</v>
      </c>
      <c r="F16" s="29">
        <f t="shared" si="0"/>
        <v>0</v>
      </c>
    </row>
    <row r="17" spans="2:6" ht="12.75">
      <c r="B17" s="16"/>
      <c r="C17" s="18"/>
      <c r="D17" s="18"/>
      <c r="E17" s="43"/>
      <c r="F17" s="29"/>
    </row>
    <row r="18" spans="2:6" ht="12.75">
      <c r="B18" s="44" t="s">
        <v>10</v>
      </c>
      <c r="C18" s="25" t="s">
        <v>14</v>
      </c>
      <c r="D18" s="25">
        <f>SUM(D11:D17)</f>
        <v>0</v>
      </c>
      <c r="E18" s="45"/>
      <c r="F18" s="26">
        <f>SUM(F11:F17)</f>
        <v>0</v>
      </c>
    </row>
    <row r="19" spans="2:6" ht="12.75">
      <c r="B19" s="16"/>
      <c r="C19" s="18"/>
      <c r="D19" s="18"/>
      <c r="E19" s="46"/>
      <c r="F19" s="29"/>
    </row>
    <row r="20" spans="2:6" ht="12.75">
      <c r="B20" s="44" t="s">
        <v>5</v>
      </c>
      <c r="C20" s="25" t="s">
        <v>15</v>
      </c>
      <c r="D20" s="73"/>
      <c r="E20" s="47">
        <v>8.57</v>
      </c>
      <c r="F20" s="26">
        <f>D20*E20</f>
        <v>0</v>
      </c>
    </row>
    <row r="21" spans="1:6" s="37" customFormat="1" ht="12.75">
      <c r="A21" s="5"/>
      <c r="B21" s="16"/>
      <c r="C21" s="18"/>
      <c r="D21" s="18"/>
      <c r="E21" s="46"/>
      <c r="F21" s="29"/>
    </row>
    <row r="22" spans="1:6" s="37" customFormat="1" ht="12.75">
      <c r="A22" s="5"/>
      <c r="B22" s="16" t="s">
        <v>40</v>
      </c>
      <c r="C22" s="18"/>
      <c r="D22" s="18">
        <f>D18</f>
        <v>0</v>
      </c>
      <c r="E22" s="43">
        <v>80.53</v>
      </c>
      <c r="F22" s="29">
        <f>D22*E22</f>
        <v>0</v>
      </c>
    </row>
    <row r="23" spans="1:6" s="37" customFormat="1" ht="12.75">
      <c r="A23" s="5"/>
      <c r="B23" s="16" t="s">
        <v>11</v>
      </c>
      <c r="C23" s="18"/>
      <c r="D23" s="72"/>
      <c r="E23" s="43">
        <v>1.08</v>
      </c>
      <c r="F23" s="29">
        <f>D23*E23</f>
        <v>0</v>
      </c>
    </row>
    <row r="24" spans="1:6" s="37" customFormat="1" ht="12.75">
      <c r="A24" s="5"/>
      <c r="B24" s="44" t="s">
        <v>12</v>
      </c>
      <c r="C24" s="25"/>
      <c r="D24" s="25"/>
      <c r="E24" s="45"/>
      <c r="F24" s="26">
        <f>SUM(F22:F23)</f>
        <v>0</v>
      </c>
    </row>
    <row r="25" spans="1:6" s="37" customFormat="1" ht="12.75">
      <c r="A25" s="5"/>
      <c r="B25" s="16"/>
      <c r="C25" s="18"/>
      <c r="D25" s="18"/>
      <c r="E25" s="46"/>
      <c r="F25" s="29"/>
    </row>
    <row r="26" spans="1:6" s="37" customFormat="1" ht="12.75">
      <c r="A26" s="5"/>
      <c r="B26" s="20" t="s">
        <v>13</v>
      </c>
      <c r="C26" s="48"/>
      <c r="D26" s="48"/>
      <c r="E26" s="49"/>
      <c r="F26" s="50">
        <f>F18+F20+F24</f>
        <v>0</v>
      </c>
    </row>
    <row r="28" spans="1:6" s="37" customFormat="1" ht="12.75">
      <c r="A28" s="5"/>
      <c r="B28" s="91" t="s">
        <v>27</v>
      </c>
      <c r="C28" s="92"/>
      <c r="D28" s="92"/>
      <c r="E28" s="92"/>
      <c r="F28" s="93"/>
    </row>
    <row r="29" spans="1:6" s="37" customFormat="1" ht="12.75">
      <c r="A29" s="5"/>
      <c r="B29" s="51"/>
      <c r="C29" s="52"/>
      <c r="D29" s="52"/>
      <c r="E29" s="52"/>
      <c r="F29" s="53"/>
    </row>
    <row r="30" spans="1:6" s="37" customFormat="1" ht="12.75">
      <c r="A30" s="5"/>
      <c r="B30" s="54" t="s">
        <v>23</v>
      </c>
      <c r="C30" s="55"/>
      <c r="D30" s="55"/>
      <c r="E30" s="55"/>
      <c r="F30" s="56"/>
    </row>
    <row r="31" spans="1:6" s="37" customFormat="1" ht="12.75">
      <c r="A31" s="5"/>
      <c r="B31" s="57" t="s">
        <v>32</v>
      </c>
      <c r="C31" s="58" t="s">
        <v>66</v>
      </c>
      <c r="D31" s="74"/>
      <c r="E31" s="59">
        <v>29.59</v>
      </c>
      <c r="F31" s="60">
        <f>D31*E31</f>
        <v>0</v>
      </c>
    </row>
    <row r="32" spans="1:6" s="37" customFormat="1" ht="12.75">
      <c r="A32" s="5"/>
      <c r="B32" s="57" t="s">
        <v>33</v>
      </c>
      <c r="C32" s="58" t="s">
        <v>66</v>
      </c>
      <c r="D32" s="74"/>
      <c r="E32" s="59">
        <v>41.54</v>
      </c>
      <c r="F32" s="60">
        <f>D32*E32</f>
        <v>0</v>
      </c>
    </row>
    <row r="33" spans="1:6" s="37" customFormat="1" ht="12.75">
      <c r="A33" s="5"/>
      <c r="B33" s="61" t="s">
        <v>3</v>
      </c>
      <c r="C33" s="62"/>
      <c r="D33" s="63">
        <f>SUM(D31:D32)</f>
        <v>0</v>
      </c>
      <c r="E33" s="64"/>
      <c r="F33" s="65">
        <f>SUM(F31:F32)</f>
        <v>0</v>
      </c>
    </row>
    <row r="34" spans="1:6" s="37" customFormat="1" ht="12.75">
      <c r="A34" s="5"/>
      <c r="B34" s="57"/>
      <c r="C34" s="55"/>
      <c r="D34" s="66"/>
      <c r="E34" s="59"/>
      <c r="F34" s="56"/>
    </row>
    <row r="35" spans="1:6" s="37" customFormat="1" ht="12.75">
      <c r="A35" s="5"/>
      <c r="B35" s="54" t="s">
        <v>30</v>
      </c>
      <c r="C35" s="55"/>
      <c r="D35" s="66"/>
      <c r="E35" s="59"/>
      <c r="F35" s="56"/>
    </row>
    <row r="36" spans="1:6" s="37" customFormat="1" ht="12.75">
      <c r="A36" s="5"/>
      <c r="B36" s="57" t="s">
        <v>32</v>
      </c>
      <c r="C36" s="58" t="s">
        <v>66</v>
      </c>
      <c r="D36" s="74"/>
      <c r="E36" s="59">
        <v>22.19</v>
      </c>
      <c r="F36" s="60">
        <f>D36*E36</f>
        <v>0</v>
      </c>
    </row>
    <row r="37" spans="1:6" s="37" customFormat="1" ht="12.75">
      <c r="A37" s="5"/>
      <c r="B37" s="57" t="s">
        <v>33</v>
      </c>
      <c r="C37" s="58" t="s">
        <v>66</v>
      </c>
      <c r="D37" s="74"/>
      <c r="E37" s="59">
        <v>31.16</v>
      </c>
      <c r="F37" s="60">
        <f>D37*E37</f>
        <v>0</v>
      </c>
    </row>
    <row r="38" spans="1:6" s="37" customFormat="1" ht="12.75">
      <c r="A38" s="5"/>
      <c r="B38" s="61" t="s">
        <v>3</v>
      </c>
      <c r="C38" s="62"/>
      <c r="D38" s="63">
        <f>SUM(D36:D37)</f>
        <v>0</v>
      </c>
      <c r="E38" s="64"/>
      <c r="F38" s="65">
        <f>SUM(F36:F37)</f>
        <v>0</v>
      </c>
    </row>
    <row r="39" spans="1:15" s="37" customFormat="1" ht="12.75">
      <c r="A39" s="5"/>
      <c r="B39" s="57"/>
      <c r="C39" s="55"/>
      <c r="D39" s="66"/>
      <c r="E39" s="59"/>
      <c r="F39" s="56"/>
      <c r="O39" s="67"/>
    </row>
    <row r="40" spans="1:6" s="37" customFormat="1" ht="12.75">
      <c r="A40" s="5"/>
      <c r="B40" s="54" t="s">
        <v>31</v>
      </c>
      <c r="C40" s="55"/>
      <c r="D40" s="66"/>
      <c r="E40" s="59"/>
      <c r="F40" s="56"/>
    </row>
    <row r="41" spans="1:15" s="37" customFormat="1" ht="12.75">
      <c r="A41" s="5"/>
      <c r="B41" s="57" t="s">
        <v>32</v>
      </c>
      <c r="C41" s="58" t="s">
        <v>66</v>
      </c>
      <c r="D41" s="74"/>
      <c r="E41" s="59">
        <v>22.19</v>
      </c>
      <c r="F41" s="60">
        <f>D41*E41</f>
        <v>0</v>
      </c>
      <c r="O41" s="67"/>
    </row>
    <row r="42" spans="1:6" s="37" customFormat="1" ht="12.75">
      <c r="A42" s="5"/>
      <c r="B42" s="57" t="s">
        <v>33</v>
      </c>
      <c r="C42" s="58" t="s">
        <v>66</v>
      </c>
      <c r="D42" s="74"/>
      <c r="E42" s="59">
        <v>31.16</v>
      </c>
      <c r="F42" s="60">
        <f>D42*E42</f>
        <v>0</v>
      </c>
    </row>
    <row r="43" spans="1:6" s="37" customFormat="1" ht="12.75">
      <c r="A43" s="5"/>
      <c r="B43" s="61" t="s">
        <v>3</v>
      </c>
      <c r="C43" s="62"/>
      <c r="D43" s="63">
        <f>SUM(D41:D42)</f>
        <v>0</v>
      </c>
      <c r="E43" s="64"/>
      <c r="F43" s="65">
        <f>SUM(F41:F42)</f>
        <v>0</v>
      </c>
    </row>
    <row r="44" spans="1:6" s="37" customFormat="1" ht="12.75">
      <c r="A44" s="5"/>
      <c r="B44" s="57"/>
      <c r="C44" s="55"/>
      <c r="D44" s="66"/>
      <c r="E44" s="59"/>
      <c r="F44" s="56"/>
    </row>
    <row r="45" spans="1:6" s="37" customFormat="1" ht="12.75">
      <c r="A45" s="5"/>
      <c r="B45" s="61" t="s">
        <v>24</v>
      </c>
      <c r="C45" s="68" t="s">
        <v>67</v>
      </c>
      <c r="D45" s="75"/>
      <c r="E45" s="64">
        <v>-5.15</v>
      </c>
      <c r="F45" s="65">
        <f>D45*E45</f>
        <v>0</v>
      </c>
    </row>
    <row r="46" spans="1:6" s="37" customFormat="1" ht="12.75">
      <c r="A46" s="5"/>
      <c r="B46" s="57"/>
      <c r="C46" s="55"/>
      <c r="D46" s="55"/>
      <c r="E46" s="55"/>
      <c r="F46" s="56"/>
    </row>
    <row r="47" spans="1:6" s="37" customFormat="1" ht="12.75">
      <c r="A47" s="5"/>
      <c r="B47" s="20" t="s">
        <v>3</v>
      </c>
      <c r="C47" s="48"/>
      <c r="D47" s="48">
        <f>D33+D38+D43</f>
        <v>0</v>
      </c>
      <c r="E47" s="48"/>
      <c r="F47" s="50">
        <f>F33+F38+F43+F45</f>
        <v>0</v>
      </c>
    </row>
    <row r="48" spans="1:6" s="37" customFormat="1" ht="12.75">
      <c r="A48" s="5"/>
      <c r="B48" s="5"/>
      <c r="C48" s="5"/>
      <c r="D48" s="5"/>
      <c r="E48" s="5"/>
      <c r="F48" s="5"/>
    </row>
    <row r="49" spans="1:6" s="37" customFormat="1" ht="12.75">
      <c r="A49" s="5"/>
      <c r="B49" s="91" t="s">
        <v>25</v>
      </c>
      <c r="C49" s="92"/>
      <c r="D49" s="92"/>
      <c r="E49" s="92"/>
      <c r="F49" s="93"/>
    </row>
    <row r="50" spans="1:6" s="37" customFormat="1" ht="12.75">
      <c r="A50" s="5"/>
      <c r="B50" s="51"/>
      <c r="C50" s="52"/>
      <c r="D50" s="52"/>
      <c r="E50" s="52"/>
      <c r="F50" s="53"/>
    </row>
    <row r="51" spans="1:6" s="37" customFormat="1" ht="12.75">
      <c r="A51" s="5"/>
      <c r="B51" s="16" t="s">
        <v>41</v>
      </c>
      <c r="C51" s="18" t="s">
        <v>16</v>
      </c>
      <c r="D51" s="72"/>
      <c r="E51" s="69">
        <v>21.36</v>
      </c>
      <c r="F51" s="29">
        <f>D51*E51</f>
        <v>0</v>
      </c>
    </row>
    <row r="52" spans="1:6" s="37" customFormat="1" ht="12.75">
      <c r="A52" s="5"/>
      <c r="B52" s="16" t="s">
        <v>42</v>
      </c>
      <c r="C52" s="70" t="s">
        <v>16</v>
      </c>
      <c r="D52" s="72"/>
      <c r="E52" s="43">
        <v>51.26</v>
      </c>
      <c r="F52" s="29">
        <f>D52*E52</f>
        <v>0</v>
      </c>
    </row>
    <row r="53" spans="1:6" s="37" customFormat="1" ht="12.75">
      <c r="A53" s="5"/>
      <c r="B53" s="20" t="s">
        <v>3</v>
      </c>
      <c r="C53" s="71"/>
      <c r="D53" s="48"/>
      <c r="E53" s="48"/>
      <c r="F53" s="50">
        <f>SUM(F51:F52)</f>
        <v>0</v>
      </c>
    </row>
    <row r="55" spans="1:6" s="37" customFormat="1" ht="12.75">
      <c r="A55" s="5"/>
      <c r="B55" s="20" t="s">
        <v>26</v>
      </c>
      <c r="C55" s="48"/>
      <c r="D55" s="48"/>
      <c r="E55" s="48"/>
      <c r="F55" s="50">
        <f>F26+F47+F53</f>
        <v>0</v>
      </c>
    </row>
  </sheetData>
  <sheetProtection password="EDD5" sheet="1"/>
  <mergeCells count="6">
    <mergeCell ref="B1:F1"/>
    <mergeCell ref="B3:F3"/>
    <mergeCell ref="C5:D5"/>
    <mergeCell ref="B8:F8"/>
    <mergeCell ref="B28:F28"/>
    <mergeCell ref="B49:F4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B1:F54"/>
  <sheetViews>
    <sheetView zoomScale="80" zoomScaleNormal="80" zoomScalePageLayoutView="0" workbookViewId="0" topLeftCell="A1">
      <selection activeCell="A1" sqref="A1"/>
    </sheetView>
  </sheetViews>
  <sheetFormatPr defaultColWidth="9.140625" defaultRowHeight="12.75"/>
  <cols>
    <col min="1" max="1" width="4.00390625" style="5" customWidth="1"/>
    <col min="2" max="2" width="31.140625" style="5" customWidth="1"/>
    <col min="3" max="3" width="24.57421875" style="5" customWidth="1"/>
    <col min="4" max="6" width="12.7109375" style="5" customWidth="1"/>
    <col min="7" max="12" width="9.140625" style="37" customWidth="1"/>
    <col min="13" max="16384" width="9.140625" style="5" customWidth="1"/>
  </cols>
  <sheetData>
    <row r="1" spans="2:6" ht="12.75">
      <c r="B1" s="91" t="str">
        <f>Existing!B1</f>
        <v>Airline</v>
      </c>
      <c r="C1" s="92"/>
      <c r="D1" s="92"/>
      <c r="E1" s="92"/>
      <c r="F1" s="93"/>
    </row>
    <row r="3" spans="2:6" s="38" customFormat="1" ht="12.75">
      <c r="B3" s="91" t="s">
        <v>65</v>
      </c>
      <c r="C3" s="92"/>
      <c r="D3" s="92"/>
      <c r="E3" s="92"/>
      <c r="F3" s="93"/>
    </row>
    <row r="5" spans="2:6" s="38" customFormat="1" ht="12.75">
      <c r="B5" s="7"/>
      <c r="C5" s="94" t="s">
        <v>17</v>
      </c>
      <c r="D5" s="94"/>
      <c r="E5" s="39" t="s">
        <v>20</v>
      </c>
      <c r="F5" s="40" t="s">
        <v>2</v>
      </c>
    </row>
    <row r="6" spans="2:6" s="38" customFormat="1" ht="12.75">
      <c r="B6" s="11"/>
      <c r="C6" s="14" t="s">
        <v>18</v>
      </c>
      <c r="D6" s="14" t="s">
        <v>19</v>
      </c>
      <c r="E6" s="14" t="s">
        <v>21</v>
      </c>
      <c r="F6" s="13" t="s">
        <v>21</v>
      </c>
    </row>
    <row r="8" spans="2:6" ht="12.75">
      <c r="B8" s="91" t="s">
        <v>22</v>
      </c>
      <c r="C8" s="92"/>
      <c r="D8" s="92"/>
      <c r="E8" s="92"/>
      <c r="F8" s="93"/>
    </row>
    <row r="9" spans="2:6" ht="12.75">
      <c r="B9" s="16"/>
      <c r="C9" s="18"/>
      <c r="D9" s="18"/>
      <c r="E9" s="18"/>
      <c r="F9" s="29"/>
    </row>
    <row r="10" spans="2:6" ht="12.75">
      <c r="B10" s="41" t="s">
        <v>4</v>
      </c>
      <c r="C10" s="42"/>
      <c r="D10" s="3"/>
      <c r="E10" s="3"/>
      <c r="F10" s="4"/>
    </row>
    <row r="11" spans="2:6" ht="12.75">
      <c r="B11" s="16" t="s">
        <v>45</v>
      </c>
      <c r="C11" s="18" t="s">
        <v>14</v>
      </c>
      <c r="D11" s="72"/>
      <c r="E11" s="43">
        <v>9011.943267428289</v>
      </c>
      <c r="F11" s="29">
        <f aca="true" t="shared" si="0" ref="F11:F16">D11*E11</f>
        <v>0</v>
      </c>
    </row>
    <row r="12" spans="2:6" ht="12.75">
      <c r="B12" s="16" t="s">
        <v>28</v>
      </c>
      <c r="C12" s="18" t="s">
        <v>14</v>
      </c>
      <c r="D12" s="72"/>
      <c r="E12" s="43">
        <v>2252.985816857072</v>
      </c>
      <c r="F12" s="29">
        <f t="shared" si="0"/>
        <v>0</v>
      </c>
    </row>
    <row r="13" spans="2:6" ht="12.75">
      <c r="B13" s="16" t="s">
        <v>9</v>
      </c>
      <c r="C13" s="18" t="s">
        <v>14</v>
      </c>
      <c r="D13" s="72"/>
      <c r="E13" s="43">
        <v>2027.687235171365</v>
      </c>
      <c r="F13" s="29">
        <f t="shared" si="0"/>
        <v>0</v>
      </c>
    </row>
    <row r="14" spans="2:6" ht="12.75">
      <c r="B14" s="16" t="s">
        <v>46</v>
      </c>
      <c r="C14" s="18" t="s">
        <v>14</v>
      </c>
      <c r="D14" s="72"/>
      <c r="E14" s="43">
        <v>1577.0900717999505</v>
      </c>
      <c r="F14" s="29">
        <f t="shared" si="0"/>
        <v>0</v>
      </c>
    </row>
    <row r="15" spans="2:6" ht="12.75">
      <c r="B15" s="16" t="s">
        <v>47</v>
      </c>
      <c r="C15" s="18" t="s">
        <v>14</v>
      </c>
      <c r="D15" s="72"/>
      <c r="E15" s="43">
        <v>1126.492908428536</v>
      </c>
      <c r="F15" s="29">
        <f t="shared" si="0"/>
        <v>0</v>
      </c>
    </row>
    <row r="16" spans="2:6" ht="12.75">
      <c r="B16" s="16" t="s">
        <v>48</v>
      </c>
      <c r="C16" s="18" t="s">
        <v>14</v>
      </c>
      <c r="D16" s="72"/>
      <c r="E16" s="43">
        <v>675.8957450571216</v>
      </c>
      <c r="F16" s="29">
        <f t="shared" si="0"/>
        <v>0</v>
      </c>
    </row>
    <row r="17" spans="2:6" ht="12.75">
      <c r="B17" s="16"/>
      <c r="C17" s="18"/>
      <c r="D17" s="18"/>
      <c r="E17" s="43"/>
      <c r="F17" s="29"/>
    </row>
    <row r="18" spans="2:6" ht="12.75">
      <c r="B18" s="44" t="s">
        <v>10</v>
      </c>
      <c r="C18" s="25" t="s">
        <v>14</v>
      </c>
      <c r="D18" s="25">
        <f>SUM(D11:D17)</f>
        <v>0</v>
      </c>
      <c r="E18" s="45"/>
      <c r="F18" s="26">
        <f>SUM(F11:F17)</f>
        <v>0</v>
      </c>
    </row>
    <row r="19" spans="2:6" ht="12.75">
      <c r="B19" s="16"/>
      <c r="C19" s="18"/>
      <c r="D19" s="18"/>
      <c r="E19" s="46"/>
      <c r="F19" s="29"/>
    </row>
    <row r="20" spans="2:6" ht="12.75">
      <c r="B20" s="44" t="s">
        <v>5</v>
      </c>
      <c r="C20" s="25" t="s">
        <v>15</v>
      </c>
      <c r="D20" s="25">
        <f>Existing!D20</f>
        <v>0</v>
      </c>
      <c r="E20" s="47">
        <v>16.51</v>
      </c>
      <c r="F20" s="26">
        <f>D20*E20</f>
        <v>0</v>
      </c>
    </row>
    <row r="21" spans="2:6" ht="12.75">
      <c r="B21" s="16"/>
      <c r="C21" s="18"/>
      <c r="D21" s="18"/>
      <c r="E21" s="46"/>
      <c r="F21" s="29"/>
    </row>
    <row r="22" spans="2:6" ht="12.75">
      <c r="B22" s="20" t="s">
        <v>13</v>
      </c>
      <c r="C22" s="48"/>
      <c r="D22" s="48"/>
      <c r="E22" s="49"/>
      <c r="F22" s="50">
        <f>F18+F20</f>
        <v>0</v>
      </c>
    </row>
    <row r="24" spans="2:6" ht="12.75">
      <c r="B24" s="91" t="s">
        <v>27</v>
      </c>
      <c r="C24" s="92"/>
      <c r="D24" s="92"/>
      <c r="E24" s="92"/>
      <c r="F24" s="93"/>
    </row>
    <row r="25" spans="2:6" ht="12.75">
      <c r="B25" s="51"/>
      <c r="C25" s="52"/>
      <c r="D25" s="52"/>
      <c r="E25" s="52"/>
      <c r="F25" s="53"/>
    </row>
    <row r="26" spans="2:6" ht="12.75">
      <c r="B26" s="54" t="s">
        <v>23</v>
      </c>
      <c r="C26" s="55"/>
      <c r="D26" s="55"/>
      <c r="E26" s="55"/>
      <c r="F26" s="56"/>
    </row>
    <row r="27" spans="2:6" ht="12.75">
      <c r="B27" s="57" t="s">
        <v>44</v>
      </c>
      <c r="C27" s="58" t="s">
        <v>66</v>
      </c>
      <c r="D27" s="74"/>
      <c r="E27" s="59">
        <v>19.59</v>
      </c>
      <c r="F27" s="60">
        <f>D27*E27</f>
        <v>0</v>
      </c>
    </row>
    <row r="28" spans="2:6" ht="12.75">
      <c r="B28" s="57" t="s">
        <v>32</v>
      </c>
      <c r="C28" s="58" t="s">
        <v>66</v>
      </c>
      <c r="D28" s="74"/>
      <c r="E28" s="59">
        <v>24.59</v>
      </c>
      <c r="F28" s="60">
        <f>D28*E28</f>
        <v>0</v>
      </c>
    </row>
    <row r="29" spans="2:6" ht="12.75">
      <c r="B29" s="57" t="s">
        <v>33</v>
      </c>
      <c r="C29" s="58" t="s">
        <v>66</v>
      </c>
      <c r="D29" s="74"/>
      <c r="E29" s="59">
        <v>41.54</v>
      </c>
      <c r="F29" s="60">
        <f>D29*E29</f>
        <v>0</v>
      </c>
    </row>
    <row r="30" spans="2:6" ht="12.75">
      <c r="B30" s="61" t="s">
        <v>3</v>
      </c>
      <c r="C30" s="62"/>
      <c r="D30" s="63">
        <f>SUM(D27:D29)</f>
        <v>0</v>
      </c>
      <c r="E30" s="64"/>
      <c r="F30" s="65">
        <f>SUM(F27:F29)</f>
        <v>0</v>
      </c>
    </row>
    <row r="31" spans="2:6" ht="12.75">
      <c r="B31" s="57"/>
      <c r="C31" s="55"/>
      <c r="D31" s="66"/>
      <c r="E31" s="59"/>
      <c r="F31" s="56"/>
    </row>
    <row r="32" spans="2:6" ht="12.75">
      <c r="B32" s="54" t="s">
        <v>30</v>
      </c>
      <c r="C32" s="55"/>
      <c r="D32" s="66"/>
      <c r="E32" s="59"/>
      <c r="F32" s="56"/>
    </row>
    <row r="33" spans="2:6" ht="12.75">
      <c r="B33" s="57" t="s">
        <v>44</v>
      </c>
      <c r="C33" s="58" t="s">
        <v>66</v>
      </c>
      <c r="D33" s="74"/>
      <c r="E33" s="59">
        <v>14.69</v>
      </c>
      <c r="F33" s="60">
        <f>D33*E33</f>
        <v>0</v>
      </c>
    </row>
    <row r="34" spans="2:6" ht="12.75">
      <c r="B34" s="57" t="s">
        <v>32</v>
      </c>
      <c r="C34" s="58" t="s">
        <v>66</v>
      </c>
      <c r="D34" s="74"/>
      <c r="E34" s="59">
        <v>18.44</v>
      </c>
      <c r="F34" s="60">
        <f>D34*E34</f>
        <v>0</v>
      </c>
    </row>
    <row r="35" spans="2:6" ht="12.75">
      <c r="B35" s="57" t="s">
        <v>33</v>
      </c>
      <c r="C35" s="58" t="s">
        <v>66</v>
      </c>
      <c r="D35" s="74"/>
      <c r="E35" s="59">
        <v>31.16</v>
      </c>
      <c r="F35" s="60">
        <f>D35*E35</f>
        <v>0</v>
      </c>
    </row>
    <row r="36" spans="2:6" ht="12.75">
      <c r="B36" s="61" t="s">
        <v>3</v>
      </c>
      <c r="C36" s="62"/>
      <c r="D36" s="63">
        <f>SUM(D33:D35)</f>
        <v>0</v>
      </c>
      <c r="E36" s="64"/>
      <c r="F36" s="65">
        <f>SUM(F33:F35)</f>
        <v>0</v>
      </c>
    </row>
    <row r="37" spans="2:6" ht="12.75">
      <c r="B37" s="57"/>
      <c r="C37" s="55"/>
      <c r="D37" s="66"/>
      <c r="E37" s="59"/>
      <c r="F37" s="56"/>
    </row>
    <row r="38" spans="2:6" ht="12.75">
      <c r="B38" s="54" t="s">
        <v>31</v>
      </c>
      <c r="C38" s="55"/>
      <c r="D38" s="66"/>
      <c r="E38" s="59"/>
      <c r="F38" s="56"/>
    </row>
    <row r="39" spans="2:6" ht="12.75">
      <c r="B39" s="57" t="s">
        <v>44</v>
      </c>
      <c r="C39" s="58" t="s">
        <v>66</v>
      </c>
      <c r="D39" s="74"/>
      <c r="E39" s="59">
        <v>14.69</v>
      </c>
      <c r="F39" s="60">
        <f>D39*E39</f>
        <v>0</v>
      </c>
    </row>
    <row r="40" spans="2:6" ht="12.75">
      <c r="B40" s="57" t="s">
        <v>32</v>
      </c>
      <c r="C40" s="58" t="s">
        <v>66</v>
      </c>
      <c r="D40" s="74"/>
      <c r="E40" s="59">
        <v>18.44</v>
      </c>
      <c r="F40" s="60">
        <f>D40*E40</f>
        <v>0</v>
      </c>
    </row>
    <row r="41" spans="2:6" ht="12.75">
      <c r="B41" s="57" t="s">
        <v>33</v>
      </c>
      <c r="C41" s="58" t="s">
        <v>66</v>
      </c>
      <c r="D41" s="74"/>
      <c r="E41" s="59">
        <v>31.16</v>
      </c>
      <c r="F41" s="60">
        <f>D41*E41</f>
        <v>0</v>
      </c>
    </row>
    <row r="42" spans="2:6" ht="12.75">
      <c r="B42" s="61" t="s">
        <v>3</v>
      </c>
      <c r="C42" s="62"/>
      <c r="D42" s="63">
        <f>SUM(D39:D41)</f>
        <v>0</v>
      </c>
      <c r="E42" s="64"/>
      <c r="F42" s="65">
        <f>SUM(F39:F41)</f>
        <v>0</v>
      </c>
    </row>
    <row r="43" spans="2:6" ht="12.75">
      <c r="B43" s="57"/>
      <c r="C43" s="55"/>
      <c r="D43" s="66"/>
      <c r="E43" s="59"/>
      <c r="F43" s="56"/>
    </row>
    <row r="44" spans="2:6" ht="12.75">
      <c r="B44" s="61" t="s">
        <v>24</v>
      </c>
      <c r="C44" s="68" t="s">
        <v>67</v>
      </c>
      <c r="D44" s="63">
        <f>Existing!D45</f>
        <v>0</v>
      </c>
      <c r="E44" s="64">
        <v>-4</v>
      </c>
      <c r="F44" s="65">
        <f>D44*E44</f>
        <v>0</v>
      </c>
    </row>
    <row r="45" spans="2:6" ht="12.75">
      <c r="B45" s="57"/>
      <c r="C45" s="55"/>
      <c r="D45" s="55"/>
      <c r="E45" s="55"/>
      <c r="F45" s="56"/>
    </row>
    <row r="46" spans="2:6" ht="12.75">
      <c r="B46" s="20" t="s">
        <v>3</v>
      </c>
      <c r="C46" s="48"/>
      <c r="D46" s="48">
        <f>D30+D36+D42</f>
        <v>0</v>
      </c>
      <c r="E46" s="48"/>
      <c r="F46" s="50">
        <f>F30+F36+F42+F44</f>
        <v>0</v>
      </c>
    </row>
    <row r="48" spans="2:6" ht="12.75">
      <c r="B48" s="91" t="s">
        <v>25</v>
      </c>
      <c r="C48" s="92"/>
      <c r="D48" s="92"/>
      <c r="E48" s="92"/>
      <c r="F48" s="93"/>
    </row>
    <row r="49" spans="2:6" ht="12.75">
      <c r="B49" s="51"/>
      <c r="C49" s="52"/>
      <c r="D49" s="52"/>
      <c r="E49" s="52"/>
      <c r="F49" s="53"/>
    </row>
    <row r="50" spans="2:6" ht="12.75">
      <c r="B50" s="16" t="s">
        <v>41</v>
      </c>
      <c r="C50" s="18" t="s">
        <v>16</v>
      </c>
      <c r="D50" s="18">
        <f>Existing!D51</f>
        <v>0</v>
      </c>
      <c r="E50" s="69">
        <v>21.36</v>
      </c>
      <c r="F50" s="29">
        <f>D50*E50</f>
        <v>0</v>
      </c>
    </row>
    <row r="51" spans="2:6" ht="12.75">
      <c r="B51" s="16" t="s">
        <v>42</v>
      </c>
      <c r="C51" s="70" t="s">
        <v>16</v>
      </c>
      <c r="D51" s="18">
        <f>Existing!D52</f>
        <v>0</v>
      </c>
      <c r="E51" s="43">
        <v>51.26</v>
      </c>
      <c r="F51" s="29">
        <f>D51*E51</f>
        <v>0</v>
      </c>
    </row>
    <row r="52" spans="2:6" ht="12.75">
      <c r="B52" s="20" t="s">
        <v>3</v>
      </c>
      <c r="C52" s="71"/>
      <c r="D52" s="48"/>
      <c r="E52" s="48"/>
      <c r="F52" s="50">
        <f>SUM(F50:F51)</f>
        <v>0</v>
      </c>
    </row>
    <row r="54" spans="2:6" ht="12.75">
      <c r="B54" s="20" t="s">
        <v>26</v>
      </c>
      <c r="C54" s="48"/>
      <c r="D54" s="48"/>
      <c r="E54" s="48"/>
      <c r="F54" s="50">
        <f>F22+F46+F52</f>
        <v>0</v>
      </c>
    </row>
  </sheetData>
  <sheetProtection password="EDD5" sheet="1"/>
  <mergeCells count="6">
    <mergeCell ref="B24:F24"/>
    <mergeCell ref="B48:F48"/>
    <mergeCell ref="B1:F1"/>
    <mergeCell ref="B3:F3"/>
    <mergeCell ref="C5:D5"/>
    <mergeCell ref="B8:F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B2:F23"/>
  <sheetViews>
    <sheetView zoomScalePageLayoutView="0" workbookViewId="0" topLeftCell="A1">
      <selection activeCell="A1" sqref="A1"/>
    </sheetView>
  </sheetViews>
  <sheetFormatPr defaultColWidth="9.140625" defaultRowHeight="12.75"/>
  <cols>
    <col min="1" max="1" width="6.7109375" style="80" customWidth="1"/>
    <col min="2" max="5" width="20.28125" style="80" customWidth="1"/>
    <col min="6" max="16384" width="9.140625" style="80" customWidth="1"/>
  </cols>
  <sheetData>
    <row r="2" spans="2:6" ht="12.75">
      <c r="B2" s="76" t="s">
        <v>87</v>
      </c>
      <c r="C2" s="79"/>
      <c r="D2" s="79"/>
      <c r="E2" s="79"/>
      <c r="F2" s="79"/>
    </row>
    <row r="3" spans="2:6" ht="12.75">
      <c r="B3" s="95" t="s">
        <v>90</v>
      </c>
      <c r="C3" s="96"/>
      <c r="D3" s="96"/>
      <c r="E3" s="96"/>
      <c r="F3" s="96"/>
    </row>
    <row r="4" spans="2:6" ht="12.75">
      <c r="B4" s="96"/>
      <c r="C4" s="96"/>
      <c r="D4" s="96"/>
      <c r="E4" s="96"/>
      <c r="F4" s="96"/>
    </row>
    <row r="5" spans="2:6" ht="12.75">
      <c r="B5" s="96"/>
      <c r="C5" s="96"/>
      <c r="D5" s="96"/>
      <c r="E5" s="96"/>
      <c r="F5" s="96"/>
    </row>
    <row r="6" spans="2:6" ht="12.75">
      <c r="B6" s="96"/>
      <c r="C6" s="96"/>
      <c r="D6" s="96"/>
      <c r="E6" s="96"/>
      <c r="F6" s="96"/>
    </row>
    <row r="7" spans="2:6" ht="12.75">
      <c r="B7" s="96"/>
      <c r="C7" s="96"/>
      <c r="D7" s="96"/>
      <c r="E7" s="96"/>
      <c r="F7" s="96"/>
    </row>
    <row r="8" spans="2:6" ht="12.75">
      <c r="B8" s="96"/>
      <c r="C8" s="96"/>
      <c r="D8" s="96"/>
      <c r="E8" s="96"/>
      <c r="F8" s="96"/>
    </row>
    <row r="9" spans="2:6" ht="12.75">
      <c r="B9" s="96"/>
      <c r="C9" s="96"/>
      <c r="D9" s="96"/>
      <c r="E9" s="96"/>
      <c r="F9" s="96"/>
    </row>
    <row r="10" spans="2:6" ht="12.75">
      <c r="B10" s="96"/>
      <c r="C10" s="96"/>
      <c r="D10" s="96"/>
      <c r="E10" s="96"/>
      <c r="F10" s="96"/>
    </row>
    <row r="11" spans="2:6" ht="12.75">
      <c r="B11" s="96"/>
      <c r="C11" s="96"/>
      <c r="D11" s="96"/>
      <c r="E11" s="96"/>
      <c r="F11" s="96"/>
    </row>
    <row r="12" spans="2:6" ht="12.75">
      <c r="B12" s="96"/>
      <c r="C12" s="96"/>
      <c r="D12" s="96"/>
      <c r="E12" s="96"/>
      <c r="F12" s="96"/>
    </row>
    <row r="13" spans="2:6" ht="12.75">
      <c r="B13" s="96"/>
      <c r="C13" s="96"/>
      <c r="D13" s="96"/>
      <c r="E13" s="96"/>
      <c r="F13" s="96"/>
    </row>
    <row r="14" spans="2:6" ht="12.75">
      <c r="B14" s="96"/>
      <c r="C14" s="96"/>
      <c r="D14" s="96"/>
      <c r="E14" s="96"/>
      <c r="F14" s="96"/>
    </row>
    <row r="15" spans="2:6" ht="12.75">
      <c r="B15" s="96"/>
      <c r="C15" s="96"/>
      <c r="D15" s="96"/>
      <c r="E15" s="96"/>
      <c r="F15" s="96"/>
    </row>
    <row r="16" spans="2:5" ht="12.75">
      <c r="B16" s="77" t="s">
        <v>69</v>
      </c>
      <c r="C16" s="77" t="s">
        <v>69</v>
      </c>
      <c r="D16" s="77" t="s">
        <v>35</v>
      </c>
      <c r="E16" s="77" t="s">
        <v>35</v>
      </c>
    </row>
    <row r="17" spans="2:5" ht="38.25">
      <c r="B17" s="77" t="s">
        <v>70</v>
      </c>
      <c r="C17" s="77" t="s">
        <v>71</v>
      </c>
      <c r="D17" s="77" t="s">
        <v>70</v>
      </c>
      <c r="E17" s="77" t="s">
        <v>71</v>
      </c>
    </row>
    <row r="18" spans="2:5" ht="12.75">
      <c r="B18" s="78" t="s">
        <v>72</v>
      </c>
      <c r="C18" s="78" t="s">
        <v>73</v>
      </c>
      <c r="D18" s="78" t="s">
        <v>45</v>
      </c>
      <c r="E18" s="78" t="s">
        <v>73</v>
      </c>
    </row>
    <row r="19" spans="2:5" ht="12.75">
      <c r="B19" s="78" t="s">
        <v>74</v>
      </c>
      <c r="C19" s="78" t="s">
        <v>75</v>
      </c>
      <c r="D19" s="78" t="s">
        <v>76</v>
      </c>
      <c r="E19" s="78" t="s">
        <v>77</v>
      </c>
    </row>
    <row r="20" spans="2:5" ht="12.75">
      <c r="B20" s="78" t="s">
        <v>76</v>
      </c>
      <c r="C20" s="78" t="s">
        <v>77</v>
      </c>
      <c r="D20" s="78" t="s">
        <v>78</v>
      </c>
      <c r="E20" s="78" t="s">
        <v>79</v>
      </c>
    </row>
    <row r="21" spans="2:5" ht="12.75">
      <c r="B21" s="78" t="s">
        <v>78</v>
      </c>
      <c r="C21" s="78" t="s">
        <v>79</v>
      </c>
      <c r="D21" s="78" t="s">
        <v>80</v>
      </c>
      <c r="E21" s="78" t="s">
        <v>81</v>
      </c>
    </row>
    <row r="22" spans="2:5" ht="12.75">
      <c r="B22" s="78" t="s">
        <v>82</v>
      </c>
      <c r="C22" s="78" t="s">
        <v>83</v>
      </c>
      <c r="D22" s="78" t="s">
        <v>84</v>
      </c>
      <c r="E22" s="78" t="s">
        <v>83</v>
      </c>
    </row>
    <row r="23" spans="2:5" ht="12.75">
      <c r="B23" s="78"/>
      <c r="C23" s="78"/>
      <c r="D23" s="78" t="s">
        <v>85</v>
      </c>
      <c r="E23" s="78" t="s">
        <v>86</v>
      </c>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assword="EDD5" sheet="1"/>
  <mergeCells count="1">
    <mergeCell ref="B3:F15"/>
  </mergeCells>
  <printOptions/>
  <pageMargins left="0.7" right="0.7" top="0.75" bottom="0.75" header="0.3" footer="0.3"/>
  <pageSetup fitToHeight="1" fitToWidth="1" horizontalDpi="1200" verticalDpi="12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CORMadhasM</dc:creator>
  <cp:keywords/>
  <dc:description/>
  <cp:lastModifiedBy>Manish Madhas</cp:lastModifiedBy>
  <cp:lastPrinted>2015-04-24T15:09:21Z</cp:lastPrinted>
  <dcterms:created xsi:type="dcterms:W3CDTF">2010-08-20T09:06:04Z</dcterms:created>
  <dcterms:modified xsi:type="dcterms:W3CDTF">2015-04-24T15:20:57Z</dcterms:modified>
  <cp:category/>
  <cp:version/>
  <cp:contentType/>
  <cp:contentStatus/>
</cp:coreProperties>
</file>